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MP\"/>
    </mc:Choice>
  </mc:AlternateContent>
  <xr:revisionPtr revIDLastSave="0" documentId="8_{1C4F7BBA-218A-4B34-9845-FE357450125E}" xr6:coauthVersionLast="46" xr6:coauthVersionMax="46" xr10:uidLastSave="{00000000-0000-0000-0000-000000000000}"/>
  <bookViews>
    <workbookView xWindow="-28920" yWindow="990" windowWidth="29040" windowHeight="15840" xr2:uid="{0AE3C4A8-B650-4B3E-871C-3A52C8185F33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 s="1"/>
  <c r="H33" i="1" s="1"/>
  <c r="I33" i="1" s="1"/>
  <c r="J33" i="1" s="1"/>
  <c r="K33" i="1" s="1"/>
  <c r="L33" i="1" s="1"/>
  <c r="F32" i="1"/>
  <c r="G32" i="1" s="1"/>
  <c r="H32" i="1" s="1"/>
  <c r="I32" i="1" s="1"/>
  <c r="J32" i="1" s="1"/>
  <c r="K32" i="1" s="1"/>
  <c r="L32" i="1" s="1"/>
  <c r="F31" i="1"/>
  <c r="G31" i="1" s="1"/>
  <c r="H31" i="1" s="1"/>
  <c r="I31" i="1" s="1"/>
  <c r="J31" i="1" s="1"/>
  <c r="K31" i="1" s="1"/>
  <c r="L31" i="1" s="1"/>
  <c r="F30" i="1"/>
  <c r="G30" i="1" s="1"/>
  <c r="H30" i="1" s="1"/>
  <c r="I30" i="1" s="1"/>
  <c r="J30" i="1" s="1"/>
  <c r="K30" i="1" s="1"/>
  <c r="L30" i="1" s="1"/>
  <c r="L29" i="1"/>
  <c r="K29" i="1"/>
  <c r="J29" i="1"/>
  <c r="I29" i="1"/>
  <c r="H29" i="1"/>
  <c r="G29" i="1"/>
  <c r="F29" i="1"/>
  <c r="E29" i="1"/>
  <c r="D29" i="1"/>
  <c r="L28" i="1"/>
  <c r="K28" i="1"/>
  <c r="J28" i="1"/>
  <c r="I28" i="1"/>
  <c r="H28" i="1"/>
  <c r="G28" i="1"/>
  <c r="F28" i="1"/>
  <c r="E28" i="1"/>
  <c r="D28" i="1"/>
  <c r="L27" i="1"/>
  <c r="K27" i="1"/>
  <c r="J27" i="1"/>
  <c r="I27" i="1"/>
  <c r="H27" i="1"/>
  <c r="G27" i="1"/>
  <c r="F27" i="1"/>
  <c r="E27" i="1"/>
  <c r="D27" i="1"/>
  <c r="L26" i="1"/>
  <c r="K26" i="1"/>
  <c r="J26" i="1"/>
  <c r="I26" i="1"/>
  <c r="H26" i="1"/>
  <c r="G26" i="1"/>
  <c r="F26" i="1"/>
  <c r="E26" i="1"/>
  <c r="D26" i="1"/>
  <c r="L25" i="1"/>
  <c r="K25" i="1"/>
  <c r="J25" i="1"/>
  <c r="I25" i="1"/>
  <c r="H25" i="1"/>
  <c r="G25" i="1"/>
  <c r="F25" i="1"/>
  <c r="E25" i="1"/>
  <c r="D25" i="1"/>
  <c r="L24" i="1"/>
  <c r="K24" i="1"/>
  <c r="J24" i="1"/>
  <c r="I24" i="1"/>
  <c r="H24" i="1"/>
  <c r="G24" i="1"/>
  <c r="F24" i="1"/>
  <c r="E24" i="1"/>
  <c r="D24" i="1"/>
  <c r="L23" i="1"/>
  <c r="K23" i="1"/>
  <c r="J23" i="1"/>
  <c r="I23" i="1"/>
  <c r="H23" i="1"/>
  <c r="G23" i="1"/>
  <c r="F23" i="1"/>
  <c r="E23" i="1"/>
  <c r="D23" i="1"/>
  <c r="B18" i="1"/>
  <c r="L10" i="1"/>
  <c r="K10" i="1"/>
  <c r="J10" i="1"/>
  <c r="I10" i="1"/>
  <c r="H10" i="1"/>
  <c r="G10" i="1"/>
  <c r="F10" i="1"/>
  <c r="E10" i="1"/>
  <c r="D10" i="1"/>
  <c r="L9" i="1"/>
  <c r="K9" i="1"/>
  <c r="J9" i="1"/>
  <c r="I9" i="1"/>
  <c r="H9" i="1"/>
  <c r="G9" i="1"/>
  <c r="F9" i="1"/>
  <c r="E9" i="1"/>
  <c r="D9" i="1"/>
  <c r="L8" i="1"/>
  <c r="K8" i="1"/>
  <c r="J8" i="1"/>
  <c r="I8" i="1"/>
  <c r="H8" i="1"/>
  <c r="G8" i="1"/>
  <c r="F8" i="1"/>
  <c r="E8" i="1"/>
  <c r="D8" i="1"/>
  <c r="C18" i="1"/>
  <c r="L7" i="1"/>
  <c r="K7" i="1"/>
  <c r="J7" i="1"/>
  <c r="I7" i="1"/>
  <c r="H7" i="1"/>
  <c r="G7" i="1"/>
  <c r="F7" i="1"/>
  <c r="E7" i="1"/>
  <c r="D7" i="1"/>
  <c r="L6" i="1"/>
  <c r="K6" i="1"/>
  <c r="J6" i="1"/>
  <c r="I6" i="1"/>
  <c r="H6" i="1"/>
  <c r="G6" i="1"/>
  <c r="F6" i="1"/>
  <c r="E6" i="1"/>
  <c r="D6" i="1"/>
  <c r="L5" i="1"/>
  <c r="K5" i="1"/>
  <c r="J5" i="1"/>
  <c r="I5" i="1"/>
  <c r="H5" i="1"/>
  <c r="G5" i="1"/>
  <c r="F5" i="1"/>
  <c r="E5" i="1"/>
  <c r="D5" i="1"/>
  <c r="L4" i="1"/>
  <c r="K4" i="1"/>
  <c r="J4" i="1"/>
  <c r="I4" i="1"/>
  <c r="H4" i="1"/>
  <c r="G4" i="1"/>
  <c r="F4" i="1"/>
  <c r="E4" i="1"/>
  <c r="D4" i="1"/>
  <c r="L18" i="1" l="1"/>
  <c r="G18" i="1"/>
  <c r="F18" i="1"/>
  <c r="D35" i="1"/>
  <c r="D18" i="1"/>
  <c r="J18" i="1"/>
  <c r="I18" i="1"/>
  <c r="E35" i="1"/>
  <c r="H18" i="1"/>
  <c r="E18" i="1"/>
  <c r="K18" i="1"/>
  <c r="F35" i="1"/>
  <c r="F37" i="1" s="1"/>
  <c r="J35" i="1"/>
  <c r="H35" i="1"/>
  <c r="K35" i="1"/>
  <c r="G35" i="1"/>
  <c r="G37" i="1" s="1"/>
  <c r="I35" i="1"/>
  <c r="I37" i="1" s="1"/>
  <c r="L35" i="1"/>
  <c r="L37" i="1" s="1"/>
  <c r="D37" i="1" l="1"/>
  <c r="K37" i="1"/>
  <c r="H37" i="1"/>
  <c r="E37" i="1"/>
  <c r="J37" i="1"/>
</calcChain>
</file>

<file path=xl/sharedStrings.xml><?xml version="1.0" encoding="utf-8"?>
<sst xmlns="http://schemas.openxmlformats.org/spreadsheetml/2006/main" count="46" uniqueCount="42">
  <si>
    <t>APPENDIX "A"</t>
  </si>
  <si>
    <t>Departments</t>
  </si>
  <si>
    <t>PSAB
Beginning
Asset Value</t>
  </si>
  <si>
    <t xml:space="preserve">
Replacement Value</t>
  </si>
  <si>
    <t>Roads Expenditures</t>
  </si>
  <si>
    <t>Bridge  Expenditures</t>
  </si>
  <si>
    <t>Watermain Expenditures</t>
  </si>
  <si>
    <t>Water Treatment Expenditures</t>
  </si>
  <si>
    <t>Sanitary Sewer Expenditures</t>
  </si>
  <si>
    <t>Sewage Treatment Expenditures</t>
  </si>
  <si>
    <t>Storm Sewer Expenditures</t>
  </si>
  <si>
    <t>Streetlights</t>
  </si>
  <si>
    <t>Hydrants</t>
  </si>
  <si>
    <t>Culverts (Totals and Improvement Costs Pending)</t>
  </si>
  <si>
    <t>Building (Improvement Costs Pending)</t>
  </si>
  <si>
    <t>Equipment/Vehicals</t>
  </si>
  <si>
    <t>Sidewalks  (Totals and Improvement Costs Pending)</t>
  </si>
  <si>
    <t>Total Capital Expenditures</t>
  </si>
  <si>
    <t>Reserves</t>
  </si>
  <si>
    <t>Roads</t>
  </si>
  <si>
    <t>Roads Reserves Investment</t>
  </si>
  <si>
    <t>Bridges</t>
  </si>
  <si>
    <t>Bridge Reserves Investment</t>
  </si>
  <si>
    <t>Watermain</t>
  </si>
  <si>
    <t>Watermain Reserves Investment</t>
  </si>
  <si>
    <t>Water Treatment</t>
  </si>
  <si>
    <t>Water Treatment Reserves Investment</t>
  </si>
  <si>
    <t>Sanitary Sewer</t>
  </si>
  <si>
    <t>Sanitary Sewer Reserves Investment</t>
  </si>
  <si>
    <t>Sewage Treatment</t>
  </si>
  <si>
    <t>Sewage Treatment Reserves Investment</t>
  </si>
  <si>
    <t>Storm Sewer</t>
  </si>
  <si>
    <t>Storm Sewer Reserves Investment</t>
  </si>
  <si>
    <t>Streetlights Reserves Investment</t>
  </si>
  <si>
    <t>Hydrant Reserves Investment</t>
  </si>
  <si>
    <t>Building</t>
  </si>
  <si>
    <t>Building Reserves Investment</t>
  </si>
  <si>
    <t>Equipment/Vehicals Reserves Investment</t>
  </si>
  <si>
    <t>Sidewalks</t>
  </si>
  <si>
    <t>Annual Reserve Investment</t>
  </si>
  <si>
    <t>Projected Annual Costs</t>
  </si>
  <si>
    <t>Infrastructure Reserve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</si>
</sst>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2" fillId="0" borderId="10" xfId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4" fontId="2" fillId="0" borderId="6" xfId="1" applyFont="1" applyBorder="1" applyAlignment="1">
      <alignment vertical="center" wrapText="1"/>
    </xf>
    <xf numFmtId="44" fontId="2" fillId="0" borderId="8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6" xfId="1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8" xfId="1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0" xfId="1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P-Current%20FINAL%20Capital%20Asset%20Summary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Asset Summary"/>
      <sheetName val="Priority Projects"/>
      <sheetName val="Funding Sources"/>
      <sheetName val="Roads Pivot Tables"/>
      <sheetName val="Roads"/>
      <sheetName val="Bridges"/>
      <sheetName val="Bridge Pivot Table"/>
      <sheetName val="Watermain"/>
      <sheetName val="Watermain Pivot Tables"/>
      <sheetName val="Watermain LOOKUP"/>
      <sheetName val="Water Treatment"/>
      <sheetName val="Water Treatment Pivot Tables"/>
      <sheetName val="Sanitary Sewer"/>
      <sheetName val="Sanitary Sewer Pivot Tables"/>
      <sheetName val="Sanitary LOOKUP"/>
      <sheetName val="Sewage Treatment"/>
      <sheetName val="Sewage Treatment Pivot Table"/>
      <sheetName val="Storm Sewer"/>
      <sheetName val="Storm Sewer Pivot Tables"/>
      <sheetName val="Storm LOOKUP"/>
      <sheetName val="Streetlight"/>
      <sheetName val="Hydrants"/>
      <sheetName val="Culverts"/>
      <sheetName val="Buildings"/>
      <sheetName val="Equipment and Vehicles"/>
      <sheetName val="Sidewalks"/>
      <sheetName val="Asset Lookup"/>
      <sheetName val="Sheet1"/>
    </sheetNames>
    <sheetDataSet>
      <sheetData sheetId="0"/>
      <sheetData sheetId="1"/>
      <sheetData sheetId="2"/>
      <sheetData sheetId="3"/>
      <sheetData sheetId="4">
        <row r="2536">
          <cell r="AL2536">
            <v>133017.11676</v>
          </cell>
          <cell r="AM2536">
            <v>65784.814524000016</v>
          </cell>
          <cell r="AN2536">
            <v>174764.95033852803</v>
          </cell>
          <cell r="AO2536">
            <v>136296.62219747377</v>
          </cell>
          <cell r="AP2536">
            <v>243297.36783645573</v>
          </cell>
          <cell r="AQ2536">
            <v>227799.87515136547</v>
          </cell>
          <cell r="AR2536">
            <v>241886.73588915574</v>
          </cell>
          <cell r="AS2536">
            <v>195124.4368085608</v>
          </cell>
          <cell r="AT2536">
            <v>0</v>
          </cell>
        </row>
        <row r="2538">
          <cell r="AL2538">
            <v>112829.3457579</v>
          </cell>
          <cell r="AM2538">
            <v>115085.93267305801</v>
          </cell>
          <cell r="AN2538">
            <v>117387.65132651916</v>
          </cell>
          <cell r="AO2538">
            <v>119735.40435304955</v>
          </cell>
          <cell r="AP2538">
            <v>122130.11244011052</v>
          </cell>
          <cell r="AQ2538">
            <v>124572.71468891273</v>
          </cell>
          <cell r="AR2538">
            <v>127064.168982691</v>
          </cell>
          <cell r="AS2538">
            <v>129605.45236234482</v>
          </cell>
          <cell r="AT2538">
            <v>132197.5614095917</v>
          </cell>
        </row>
      </sheetData>
      <sheetData sheetId="5">
        <row r="114"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28209.422626131014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</row>
        <row r="116">
          <cell r="AF116">
            <v>64783.043015399991</v>
          </cell>
          <cell r="AG116">
            <v>66078.703875708001</v>
          </cell>
          <cell r="AH116">
            <v>67400.277953222161</v>
          </cell>
          <cell r="AI116">
            <v>68748.283512286609</v>
          </cell>
          <cell r="AJ116">
            <v>70123.249182532323</v>
          </cell>
          <cell r="AK116">
            <v>71525.714166182981</v>
          </cell>
          <cell r="AL116">
            <v>72956.228449506641</v>
          </cell>
          <cell r="AM116">
            <v>74415.353018496768</v>
          </cell>
          <cell r="AN116">
            <v>75903.660078866698</v>
          </cell>
        </row>
      </sheetData>
      <sheetData sheetId="6"/>
      <sheetData sheetId="7">
        <row r="81">
          <cell r="AG81">
            <v>0</v>
          </cell>
          <cell r="AH81">
            <v>63768.196799999998</v>
          </cell>
          <cell r="AI81">
            <v>189312.71546879999</v>
          </cell>
          <cell r="AJ81">
            <v>0</v>
          </cell>
          <cell r="AK81">
            <v>0</v>
          </cell>
          <cell r="AL81">
            <v>200900.16815721433</v>
          </cell>
          <cell r="AM81">
            <v>0</v>
          </cell>
          <cell r="AN81">
            <v>574113.09669111005</v>
          </cell>
          <cell r="AO81">
            <v>0</v>
          </cell>
        </row>
        <row r="83">
          <cell r="AG83">
            <v>148249.26976</v>
          </cell>
          <cell r="AH83">
            <v>151214.25515519999</v>
          </cell>
          <cell r="AI83">
            <v>154238.54025830398</v>
          </cell>
          <cell r="AJ83">
            <v>157323.31106347009</v>
          </cell>
          <cell r="AK83">
            <v>160469.77728473948</v>
          </cell>
          <cell r="AL83">
            <v>163679.17283043428</v>
          </cell>
          <cell r="AM83">
            <v>166952.75628704292</v>
          </cell>
          <cell r="AN83">
            <v>170291.81141278381</v>
          </cell>
          <cell r="AO83">
            <v>173697.64764103948</v>
          </cell>
        </row>
      </sheetData>
      <sheetData sheetId="8"/>
      <sheetData sheetId="9"/>
      <sheetData sheetId="10">
        <row r="18">
          <cell r="AB18">
            <v>0</v>
          </cell>
          <cell r="AC18">
            <v>0</v>
          </cell>
          <cell r="AD18">
            <v>1591812</v>
          </cell>
          <cell r="AE18">
            <v>0</v>
          </cell>
          <cell r="AF18">
            <v>0</v>
          </cell>
          <cell r="AG18">
            <v>0</v>
          </cell>
          <cell r="AH18">
            <v>10682.776709138303</v>
          </cell>
          <cell r="AI18">
            <v>0</v>
          </cell>
          <cell r="AJ18">
            <v>115923.97915636416</v>
          </cell>
        </row>
        <row r="20">
          <cell r="AB20">
            <v>99237.84</v>
          </cell>
          <cell r="AC20">
            <v>101222.5968</v>
          </cell>
          <cell r="AD20">
            <v>103247.048736</v>
          </cell>
          <cell r="AE20">
            <v>105311.98971071999</v>
          </cell>
          <cell r="AF20">
            <v>107418.2295049344</v>
          </cell>
          <cell r="AG20">
            <v>109566.5940950331</v>
          </cell>
          <cell r="AH20">
            <v>111757.92597693374</v>
          </cell>
          <cell r="AI20">
            <v>113993.08449647242</v>
          </cell>
          <cell r="AJ20">
            <v>116272.94618640187</v>
          </cell>
        </row>
      </sheetData>
      <sheetData sheetId="11"/>
      <sheetData sheetId="12">
        <row r="74"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133444.97353987204</v>
          </cell>
          <cell r="AO74">
            <v>172791.2639416882</v>
          </cell>
        </row>
        <row r="76">
          <cell r="AG76">
            <v>163285.25839999999</v>
          </cell>
          <cell r="AH76">
            <v>166550.96356800001</v>
          </cell>
          <cell r="AI76">
            <v>169881.98283935999</v>
          </cell>
          <cell r="AJ76">
            <v>173279.6224961472</v>
          </cell>
          <cell r="AK76">
            <v>176745.21494607016</v>
          </cell>
          <cell r="AL76">
            <v>180280.11924499157</v>
          </cell>
          <cell r="AM76">
            <v>183885.72162989134</v>
          </cell>
          <cell r="AN76">
            <v>187563.4360624892</v>
          </cell>
          <cell r="AO76">
            <v>191314.70478373897</v>
          </cell>
        </row>
      </sheetData>
      <sheetData sheetId="13"/>
      <sheetData sheetId="14"/>
      <sheetData sheetId="15">
        <row r="14"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13942.746633926959</v>
          </cell>
          <cell r="AJ14">
            <v>0</v>
          </cell>
        </row>
        <row r="16">
          <cell r="AB16">
            <v>24435.800000000003</v>
          </cell>
          <cell r="AC16">
            <v>24924.516</v>
          </cell>
          <cell r="AD16">
            <v>25423.00632</v>
          </cell>
          <cell r="AE16">
            <v>25931.466446400002</v>
          </cell>
          <cell r="AF16">
            <v>26450.095775328002</v>
          </cell>
          <cell r="AG16">
            <v>26979.097690834562</v>
          </cell>
          <cell r="AH16">
            <v>27518.679644651249</v>
          </cell>
          <cell r="AI16">
            <v>28069.053237544274</v>
          </cell>
          <cell r="AJ16">
            <v>28630.434302295162</v>
          </cell>
        </row>
      </sheetData>
      <sheetData sheetId="16"/>
      <sheetData sheetId="17">
        <row r="61">
          <cell r="AG61">
            <v>651729</v>
          </cell>
          <cell r="AH61">
            <v>93636</v>
          </cell>
          <cell r="AI61">
            <v>156305.32631999999</v>
          </cell>
          <cell r="AJ61">
            <v>225883.02558096003</v>
          </cell>
          <cell r="AK61">
            <v>92604.777368400013</v>
          </cell>
          <cell r="AL61">
            <v>122515.20959173059</v>
          </cell>
          <cell r="AM61">
            <v>354385.82957328425</v>
          </cell>
          <cell r="AN61">
            <v>106405.41834510176</v>
          </cell>
          <cell r="AO61">
            <v>230712.62037253715</v>
          </cell>
        </row>
        <row r="63">
          <cell r="AG63">
            <v>41792.629999999997</v>
          </cell>
          <cell r="AH63">
            <v>42628.482599999996</v>
          </cell>
          <cell r="AI63">
            <v>43481.052251999994</v>
          </cell>
          <cell r="AJ63">
            <v>44350.673297039997</v>
          </cell>
          <cell r="AK63">
            <v>45237.686762980797</v>
          </cell>
          <cell r="AL63">
            <v>46142.440498240416</v>
          </cell>
          <cell r="AM63">
            <v>47065.289308205211</v>
          </cell>
          <cell r="AN63">
            <v>48006.595094369324</v>
          </cell>
          <cell r="AO63">
            <v>48966.726996256708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2DA04-8FC9-4C8E-995C-A8BCFCCA9CD7}">
  <dimension ref="A1:L37"/>
  <sheetViews>
    <sheetView tabSelected="1" topLeftCell="A13" workbookViewId="0">
      <selection activeCell="I22" sqref="I22"/>
    </sheetView>
  </sheetViews>
  <sheetFormatPr defaultRowHeight="14.4" x14ac:dyDescent="0.3"/>
  <cols>
    <col min="1" max="1" width="36.77734375" customWidth="1"/>
    <col min="2" max="2" width="16.5546875" customWidth="1"/>
    <col min="3" max="3" width="16" customWidth="1"/>
    <col min="4" max="4" width="16.44140625" customWidth="1"/>
    <col min="5" max="5" width="17.109375" customWidth="1"/>
    <col min="6" max="6" width="13.6640625" customWidth="1"/>
    <col min="7" max="7" width="13.44140625" customWidth="1"/>
    <col min="8" max="8" width="16.5546875" customWidth="1"/>
    <col min="9" max="9" width="13.21875" customWidth="1"/>
    <col min="10" max="10" width="14" customWidth="1"/>
    <col min="11" max="11" width="13.21875" customWidth="1"/>
    <col min="12" max="12" width="18.6640625" customWidth="1"/>
  </cols>
  <sheetData>
    <row r="1" spans="1:12" ht="15" thickBot="1" x14ac:dyDescent="0.3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49.8" customHeight="1" x14ac:dyDescent="0.3">
      <c r="A2" s="25" t="s">
        <v>1</v>
      </c>
      <c r="B2" s="32" t="s">
        <v>2</v>
      </c>
      <c r="C2" s="34" t="s">
        <v>3</v>
      </c>
      <c r="D2" s="31"/>
      <c r="E2" s="31"/>
      <c r="F2" s="31"/>
      <c r="G2" s="31"/>
      <c r="H2" s="31"/>
      <c r="I2" s="31"/>
      <c r="J2" s="31"/>
      <c r="K2" s="31"/>
      <c r="L2" s="26"/>
    </row>
    <row r="3" spans="1:12" ht="15" thickBot="1" x14ac:dyDescent="0.35">
      <c r="A3" s="27"/>
      <c r="B3" s="33"/>
      <c r="C3" s="35"/>
      <c r="D3" s="1">
        <v>2015</v>
      </c>
      <c r="E3" s="1">
        <v>2016</v>
      </c>
      <c r="F3" s="1">
        <v>2017</v>
      </c>
      <c r="G3" s="1">
        <v>2018</v>
      </c>
      <c r="H3" s="1">
        <v>2019</v>
      </c>
      <c r="I3" s="1">
        <v>2020</v>
      </c>
      <c r="J3" s="1">
        <v>2021</v>
      </c>
      <c r="K3" s="1">
        <v>2022</v>
      </c>
      <c r="L3" s="2">
        <v>2023</v>
      </c>
    </row>
    <row r="4" spans="1:12" x14ac:dyDescent="0.3">
      <c r="A4" s="3" t="s">
        <v>4</v>
      </c>
      <c r="B4" s="39">
        <v>2004326.91</v>
      </c>
      <c r="C4" s="41">
        <v>9478915</v>
      </c>
      <c r="D4" s="39">
        <f>[1]Roads!AL2536</f>
        <v>133017.11676</v>
      </c>
      <c r="E4" s="39">
        <f>[1]Roads!AM2536</f>
        <v>65784.814524000016</v>
      </c>
      <c r="F4" s="39">
        <f>[1]Roads!AN2536</f>
        <v>174764.95033852803</v>
      </c>
      <c r="G4" s="39">
        <f>[1]Roads!AO2536</f>
        <v>136296.62219747377</v>
      </c>
      <c r="H4" s="39">
        <f>[1]Roads!AP2536</f>
        <v>243297.36783645573</v>
      </c>
      <c r="I4" s="39">
        <f>[1]Roads!AQ2536</f>
        <v>227799.87515136547</v>
      </c>
      <c r="J4" s="39">
        <f>[1]Roads!AR2536</f>
        <v>241886.73588915574</v>
      </c>
      <c r="K4" s="39">
        <f>[1]Roads!AS2536</f>
        <v>195124.4368085608</v>
      </c>
      <c r="L4" s="42">
        <f>[1]Roads!AT2536</f>
        <v>0</v>
      </c>
    </row>
    <row r="5" spans="1:12" x14ac:dyDescent="0.3">
      <c r="A5" s="4" t="s">
        <v>5</v>
      </c>
      <c r="B5" s="40">
        <v>2343740</v>
      </c>
      <c r="C5" s="43">
        <v>3662790.5</v>
      </c>
      <c r="D5" s="40">
        <f>[1]Bridges!AF114</f>
        <v>0</v>
      </c>
      <c r="E5" s="40">
        <f>[1]Bridges!AG114</f>
        <v>0</v>
      </c>
      <c r="F5" s="40">
        <f>[1]Bridges!AH114</f>
        <v>0</v>
      </c>
      <c r="G5" s="40">
        <f>[1]Bridges!AI114</f>
        <v>0</v>
      </c>
      <c r="H5" s="40">
        <f>[1]Bridges!AJ114</f>
        <v>28209.422626131014</v>
      </c>
      <c r="I5" s="40">
        <f>[1]Bridges!AK114</f>
        <v>0</v>
      </c>
      <c r="J5" s="40">
        <f>[1]Bridges!AL114</f>
        <v>0</v>
      </c>
      <c r="K5" s="40">
        <f>[1]Bridges!AM114</f>
        <v>0</v>
      </c>
      <c r="L5" s="44">
        <f>[1]Bridges!AN114</f>
        <v>0</v>
      </c>
    </row>
    <row r="6" spans="1:12" x14ac:dyDescent="0.3">
      <c r="A6" s="4" t="s">
        <v>6</v>
      </c>
      <c r="B6" s="40">
        <v>2316079.96</v>
      </c>
      <c r="C6" s="43">
        <v>10900681.6</v>
      </c>
      <c r="D6" s="40">
        <f>[1]Watermain!AG81</f>
        <v>0</v>
      </c>
      <c r="E6" s="40">
        <f>[1]Watermain!AH81</f>
        <v>63768.196799999998</v>
      </c>
      <c r="F6" s="40">
        <f>[1]Watermain!AI81</f>
        <v>189312.71546879999</v>
      </c>
      <c r="G6" s="40">
        <f>[1]Watermain!AJ81</f>
        <v>0</v>
      </c>
      <c r="H6" s="40">
        <f>[1]Watermain!AK81</f>
        <v>0</v>
      </c>
      <c r="I6" s="40">
        <f>[1]Watermain!AL81</f>
        <v>200900.16815721433</v>
      </c>
      <c r="J6" s="40">
        <f>[1]Watermain!AM81</f>
        <v>0</v>
      </c>
      <c r="K6" s="40">
        <f>[1]Watermain!AN81</f>
        <v>574113.09669111005</v>
      </c>
      <c r="L6" s="44">
        <f>[1]Watermain!AO81</f>
        <v>0</v>
      </c>
    </row>
    <row r="7" spans="1:12" x14ac:dyDescent="0.3">
      <c r="A7" s="4" t="s">
        <v>7</v>
      </c>
      <c r="B7" s="40">
        <v>3766657.15</v>
      </c>
      <c r="C7" s="43">
        <v>4864600</v>
      </c>
      <c r="D7" s="40">
        <f>'[1]Water Treatment'!AB18</f>
        <v>0</v>
      </c>
      <c r="E7" s="40">
        <f>'[1]Water Treatment'!AC18</f>
        <v>0</v>
      </c>
      <c r="F7" s="40">
        <f>'[1]Water Treatment'!AD18</f>
        <v>1591812</v>
      </c>
      <c r="G7" s="40">
        <f>'[1]Water Treatment'!AE18</f>
        <v>0</v>
      </c>
      <c r="H7" s="40">
        <f>'[1]Water Treatment'!AF18</f>
        <v>0</v>
      </c>
      <c r="I7" s="40">
        <f>'[1]Water Treatment'!AG18</f>
        <v>0</v>
      </c>
      <c r="J7" s="40">
        <f>'[1]Water Treatment'!AH18</f>
        <v>10682.776709138303</v>
      </c>
      <c r="K7" s="40">
        <f>'[1]Water Treatment'!AI18</f>
        <v>0</v>
      </c>
      <c r="L7" s="44">
        <f>'[1]Water Treatment'!AJ18</f>
        <v>115923.97915636416</v>
      </c>
    </row>
    <row r="8" spans="1:12" x14ac:dyDescent="0.3">
      <c r="A8" s="4" t="s">
        <v>8</v>
      </c>
      <c r="B8" s="40">
        <v>1525698.37</v>
      </c>
      <c r="C8" s="43">
        <v>12006269</v>
      </c>
      <c r="D8" s="40">
        <f>'[1]Sanitary Sewer'!AG74</f>
        <v>0</v>
      </c>
      <c r="E8" s="40">
        <f>'[1]Sanitary Sewer'!AH74</f>
        <v>0</v>
      </c>
      <c r="F8" s="40">
        <f>'[1]Sanitary Sewer'!AI74</f>
        <v>0</v>
      </c>
      <c r="G8" s="40">
        <f>'[1]Sanitary Sewer'!AJ74</f>
        <v>0</v>
      </c>
      <c r="H8" s="40">
        <f>'[1]Sanitary Sewer'!AK74</f>
        <v>0</v>
      </c>
      <c r="I8" s="40">
        <f>'[1]Sanitary Sewer'!AL74</f>
        <v>0</v>
      </c>
      <c r="J8" s="40">
        <f>'[1]Sanitary Sewer'!AM74</f>
        <v>0</v>
      </c>
      <c r="K8" s="40">
        <f>'[1]Sanitary Sewer'!AN74</f>
        <v>133444.97353987204</v>
      </c>
      <c r="L8" s="44">
        <f>'[1]Sanitary Sewer'!AO74</f>
        <v>172791.2639416882</v>
      </c>
    </row>
    <row r="9" spans="1:12" x14ac:dyDescent="0.3">
      <c r="A9" s="4" t="s">
        <v>9</v>
      </c>
      <c r="B9" s="40">
        <v>3086696.02</v>
      </c>
      <c r="C9" s="43">
        <v>1437400</v>
      </c>
      <c r="D9" s="40">
        <f>'[1]Sewage Treatment'!AB14</f>
        <v>0</v>
      </c>
      <c r="E9" s="40">
        <f>'[1]Sewage Treatment'!AC14</f>
        <v>0</v>
      </c>
      <c r="F9" s="40">
        <f>'[1]Sewage Treatment'!AD14</f>
        <v>0</v>
      </c>
      <c r="G9" s="40">
        <f>'[1]Sewage Treatment'!AE14</f>
        <v>0</v>
      </c>
      <c r="H9" s="40">
        <f>'[1]Sewage Treatment'!AF14</f>
        <v>0</v>
      </c>
      <c r="I9" s="40">
        <f>'[1]Sewage Treatment'!AG14</f>
        <v>0</v>
      </c>
      <c r="J9" s="40">
        <f>'[1]Sewage Treatment'!AH14</f>
        <v>0</v>
      </c>
      <c r="K9" s="40">
        <f>'[1]Sewage Treatment'!AI14</f>
        <v>13942.746633926959</v>
      </c>
      <c r="L9" s="44">
        <f>'[1]Sewage Treatment'!AJ14</f>
        <v>0</v>
      </c>
    </row>
    <row r="10" spans="1:12" x14ac:dyDescent="0.3">
      <c r="A10" s="4" t="s">
        <v>10</v>
      </c>
      <c r="B10" s="40">
        <v>363479.85</v>
      </c>
      <c r="C10" s="43">
        <v>2458390</v>
      </c>
      <c r="D10" s="45">
        <f>'[1]Storm Sewer'!AG61</f>
        <v>651729</v>
      </c>
      <c r="E10" s="45">
        <f>'[1]Storm Sewer'!AH61</f>
        <v>93636</v>
      </c>
      <c r="F10" s="45">
        <f>'[1]Storm Sewer'!AI61</f>
        <v>156305.32631999999</v>
      </c>
      <c r="G10" s="45">
        <f>'[1]Storm Sewer'!AJ61</f>
        <v>225883.02558096003</v>
      </c>
      <c r="H10" s="45">
        <f>'[1]Storm Sewer'!AK61</f>
        <v>92604.777368400013</v>
      </c>
      <c r="I10" s="45">
        <f>'[1]Storm Sewer'!AL61</f>
        <v>122515.20959173059</v>
      </c>
      <c r="J10" s="45">
        <f>'[1]Storm Sewer'!AM61</f>
        <v>354385.82957328425</v>
      </c>
      <c r="K10" s="45">
        <f>'[1]Storm Sewer'!AN61</f>
        <v>106405.41834510176</v>
      </c>
      <c r="L10" s="43">
        <f>'[1]Storm Sewer'!AO61</f>
        <v>230712.62037253715</v>
      </c>
    </row>
    <row r="11" spans="1:12" x14ac:dyDescent="0.3">
      <c r="A11" s="4" t="s">
        <v>11</v>
      </c>
      <c r="B11" s="40">
        <v>137853</v>
      </c>
      <c r="C11" s="43">
        <v>226287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3">
        <v>0</v>
      </c>
    </row>
    <row r="12" spans="1:12" x14ac:dyDescent="0.3">
      <c r="A12" s="4" t="s">
        <v>12</v>
      </c>
      <c r="B12" s="40">
        <v>289410</v>
      </c>
      <c r="C12" s="43">
        <v>550000</v>
      </c>
      <c r="D12" s="45">
        <v>0</v>
      </c>
      <c r="E12" s="45">
        <v>0</v>
      </c>
      <c r="F12" s="45">
        <v>10500</v>
      </c>
      <c r="G12" s="45">
        <v>50000</v>
      </c>
      <c r="H12" s="45">
        <v>24000</v>
      </c>
      <c r="I12" s="45">
        <v>0</v>
      </c>
      <c r="J12" s="45">
        <v>15600</v>
      </c>
      <c r="K12" s="45">
        <v>0</v>
      </c>
      <c r="L12" s="43">
        <v>9500</v>
      </c>
    </row>
    <row r="13" spans="1:12" x14ac:dyDescent="0.3">
      <c r="A13" s="46" t="s">
        <v>13</v>
      </c>
      <c r="B13" s="40">
        <v>0</v>
      </c>
      <c r="C13" s="43">
        <v>0</v>
      </c>
      <c r="D13" s="45"/>
      <c r="E13" s="45"/>
      <c r="F13" s="45"/>
      <c r="G13" s="45"/>
      <c r="H13" s="45"/>
      <c r="I13" s="45"/>
      <c r="J13" s="45"/>
      <c r="K13" s="45"/>
      <c r="L13" s="43"/>
    </row>
    <row r="14" spans="1:12" x14ac:dyDescent="0.3">
      <c r="A14" s="4" t="s">
        <v>14</v>
      </c>
      <c r="B14" s="40">
        <v>4103055.05</v>
      </c>
      <c r="C14" s="43">
        <v>11375884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3">
        <v>0</v>
      </c>
    </row>
    <row r="15" spans="1:12" x14ac:dyDescent="0.3">
      <c r="A15" s="4" t="s">
        <v>15</v>
      </c>
      <c r="B15" s="40">
        <v>2161883.33</v>
      </c>
      <c r="C15" s="43">
        <v>2523600</v>
      </c>
      <c r="D15" s="45">
        <v>0</v>
      </c>
      <c r="E15" s="45">
        <v>0</v>
      </c>
      <c r="F15" s="45">
        <v>286400</v>
      </c>
      <c r="G15" s="45">
        <v>10400</v>
      </c>
      <c r="H15" s="45">
        <v>145400</v>
      </c>
      <c r="I15" s="45">
        <v>212600</v>
      </c>
      <c r="J15" s="45">
        <v>205400</v>
      </c>
      <c r="K15" s="45">
        <v>6800</v>
      </c>
      <c r="L15" s="43">
        <v>0</v>
      </c>
    </row>
    <row r="16" spans="1:12" x14ac:dyDescent="0.3">
      <c r="A16" s="4" t="s">
        <v>16</v>
      </c>
      <c r="B16" s="40">
        <v>0</v>
      </c>
      <c r="C16" s="43">
        <v>0</v>
      </c>
      <c r="D16" s="45"/>
      <c r="E16" s="45"/>
      <c r="F16" s="45"/>
      <c r="G16" s="45"/>
      <c r="H16" s="45"/>
      <c r="I16" s="45"/>
      <c r="J16" s="45"/>
      <c r="K16" s="45"/>
      <c r="L16" s="43"/>
    </row>
    <row r="17" spans="1:12" x14ac:dyDescent="0.3">
      <c r="A17" s="4"/>
      <c r="B17" s="5"/>
      <c r="C17" s="6"/>
      <c r="D17" s="7"/>
      <c r="E17" s="7"/>
      <c r="F17" s="7"/>
      <c r="G17" s="7"/>
      <c r="H17" s="7"/>
      <c r="I17" s="7"/>
      <c r="J17" s="7"/>
      <c r="K17" s="7"/>
      <c r="L17" s="6"/>
    </row>
    <row r="18" spans="1:12" ht="15" thickBot="1" x14ac:dyDescent="0.35">
      <c r="A18" s="8" t="s">
        <v>17</v>
      </c>
      <c r="B18" s="9">
        <f>SUM(B4:B16)</f>
        <v>22098879.640000001</v>
      </c>
      <c r="C18" s="9">
        <f t="shared" ref="C18:L18" si="0">SUM(C4:C16)</f>
        <v>59484817.100000001</v>
      </c>
      <c r="D18" s="9">
        <f t="shared" si="0"/>
        <v>784746.11676</v>
      </c>
      <c r="E18" s="9">
        <f t="shared" si="0"/>
        <v>223189.01132400002</v>
      </c>
      <c r="F18" s="9">
        <f t="shared" si="0"/>
        <v>2409094.9921273282</v>
      </c>
      <c r="G18" s="9">
        <f t="shared" si="0"/>
        <v>422579.64777843381</v>
      </c>
      <c r="H18" s="9">
        <f t="shared" si="0"/>
        <v>533511.56783098681</v>
      </c>
      <c r="I18" s="9">
        <f t="shared" si="0"/>
        <v>763815.25290031044</v>
      </c>
      <c r="J18" s="9">
        <f t="shared" si="0"/>
        <v>827955.34217157832</v>
      </c>
      <c r="K18" s="9">
        <f t="shared" si="0"/>
        <v>1029830.6720185718</v>
      </c>
      <c r="L18" s="10">
        <f t="shared" si="0"/>
        <v>528927.86347058951</v>
      </c>
    </row>
    <row r="19" spans="1:12" ht="15" thickBot="1" x14ac:dyDescent="0.35">
      <c r="A19" s="4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2" x14ac:dyDescent="0.3">
      <c r="A20" s="30" t="s">
        <v>1</v>
      </c>
      <c r="B20" s="25" t="s">
        <v>18</v>
      </c>
      <c r="C20" s="26"/>
      <c r="D20" s="31"/>
      <c r="E20" s="31"/>
      <c r="F20" s="31"/>
      <c r="G20" s="31"/>
      <c r="H20" s="31"/>
      <c r="I20" s="31"/>
      <c r="J20" s="31"/>
      <c r="K20" s="31"/>
      <c r="L20" s="26"/>
    </row>
    <row r="21" spans="1:12" ht="15" thickBot="1" x14ac:dyDescent="0.35">
      <c r="A21" s="30"/>
      <c r="B21" s="27"/>
      <c r="C21" s="28"/>
      <c r="D21" s="1">
        <v>2015</v>
      </c>
      <c r="E21" s="1">
        <v>2016</v>
      </c>
      <c r="F21" s="1">
        <v>2017</v>
      </c>
      <c r="G21" s="1">
        <v>2018</v>
      </c>
      <c r="H21" s="1">
        <v>2019</v>
      </c>
      <c r="I21" s="1">
        <v>2020</v>
      </c>
      <c r="J21" s="1">
        <v>2021</v>
      </c>
      <c r="K21" s="1">
        <v>2022</v>
      </c>
      <c r="L21" s="2">
        <v>2023</v>
      </c>
    </row>
    <row r="22" spans="1:12" ht="15" thickBot="1" x14ac:dyDescent="0.35">
      <c r="A22" s="47"/>
      <c r="B22" s="47" t="s">
        <v>41</v>
      </c>
      <c r="C22" s="48"/>
      <c r="D22" s="49">
        <v>375932</v>
      </c>
      <c r="E22" s="49">
        <v>453405.5</v>
      </c>
      <c r="F22" s="49">
        <v>564723.99</v>
      </c>
      <c r="G22" s="49">
        <v>708171.36</v>
      </c>
      <c r="H22" s="49">
        <v>655878.91</v>
      </c>
      <c r="I22" s="49"/>
      <c r="J22" s="49"/>
      <c r="K22" s="49"/>
      <c r="L22" s="50"/>
    </row>
    <row r="23" spans="1:12" x14ac:dyDescent="0.3">
      <c r="A23" s="4" t="s">
        <v>19</v>
      </c>
      <c r="B23" s="23" t="s">
        <v>20</v>
      </c>
      <c r="C23" s="24"/>
      <c r="D23" s="39">
        <f>[1]Roads!AL2538</f>
        <v>112829.3457579</v>
      </c>
      <c r="E23" s="39">
        <f>[1]Roads!AM2538</f>
        <v>115085.93267305801</v>
      </c>
      <c r="F23" s="39">
        <f>[1]Roads!AN2538</f>
        <v>117387.65132651916</v>
      </c>
      <c r="G23" s="39">
        <f>[1]Roads!AO2538</f>
        <v>119735.40435304955</v>
      </c>
      <c r="H23" s="39">
        <f>[1]Roads!AP2538</f>
        <v>122130.11244011052</v>
      </c>
      <c r="I23" s="39">
        <f>[1]Roads!AQ2538</f>
        <v>124572.71468891273</v>
      </c>
      <c r="J23" s="39">
        <f>[1]Roads!AR2538</f>
        <v>127064.168982691</v>
      </c>
      <c r="K23" s="39">
        <f>[1]Roads!AS2538</f>
        <v>129605.45236234482</v>
      </c>
      <c r="L23" s="42">
        <f>[1]Roads!AT2538</f>
        <v>132197.5614095917</v>
      </c>
    </row>
    <row r="24" spans="1:12" x14ac:dyDescent="0.3">
      <c r="A24" s="4" t="s">
        <v>21</v>
      </c>
      <c r="B24" s="21" t="s">
        <v>22</v>
      </c>
      <c r="C24" s="22"/>
      <c r="D24" s="40">
        <f>[1]Bridges!AF116</f>
        <v>64783.043015399991</v>
      </c>
      <c r="E24" s="40">
        <f>[1]Bridges!AG116</f>
        <v>66078.703875708001</v>
      </c>
      <c r="F24" s="40">
        <f>[1]Bridges!AH116</f>
        <v>67400.277953222161</v>
      </c>
      <c r="G24" s="40">
        <f>[1]Bridges!AI116</f>
        <v>68748.283512286609</v>
      </c>
      <c r="H24" s="40">
        <f>[1]Bridges!AJ116</f>
        <v>70123.249182532323</v>
      </c>
      <c r="I24" s="40">
        <f>[1]Bridges!AK116</f>
        <v>71525.714166182981</v>
      </c>
      <c r="J24" s="40">
        <f>[1]Bridges!AL116</f>
        <v>72956.228449506641</v>
      </c>
      <c r="K24" s="40">
        <f>[1]Bridges!AM116</f>
        <v>74415.353018496768</v>
      </c>
      <c r="L24" s="44">
        <f>[1]Bridges!AN116</f>
        <v>75903.660078866698</v>
      </c>
    </row>
    <row r="25" spans="1:12" x14ac:dyDescent="0.3">
      <c r="A25" s="4" t="s">
        <v>23</v>
      </c>
      <c r="B25" s="21" t="s">
        <v>24</v>
      </c>
      <c r="C25" s="22"/>
      <c r="D25" s="40">
        <f>[1]Watermain!AG83</f>
        <v>148249.26976</v>
      </c>
      <c r="E25" s="40">
        <f>[1]Watermain!AH83</f>
        <v>151214.25515519999</v>
      </c>
      <c r="F25" s="40">
        <f>[1]Watermain!AI83</f>
        <v>154238.54025830398</v>
      </c>
      <c r="G25" s="40">
        <f>[1]Watermain!AJ83</f>
        <v>157323.31106347009</v>
      </c>
      <c r="H25" s="40">
        <f>[1]Watermain!AK83</f>
        <v>160469.77728473948</v>
      </c>
      <c r="I25" s="40">
        <f>[1]Watermain!AL83</f>
        <v>163679.17283043428</v>
      </c>
      <c r="J25" s="40">
        <f>[1]Watermain!AM83</f>
        <v>166952.75628704292</v>
      </c>
      <c r="K25" s="40">
        <f>[1]Watermain!AN83</f>
        <v>170291.81141278381</v>
      </c>
      <c r="L25" s="44">
        <f>[1]Watermain!AO83</f>
        <v>173697.64764103948</v>
      </c>
    </row>
    <row r="26" spans="1:12" x14ac:dyDescent="0.3">
      <c r="A26" s="4" t="s">
        <v>25</v>
      </c>
      <c r="B26" s="21" t="s">
        <v>26</v>
      </c>
      <c r="C26" s="22"/>
      <c r="D26" s="40">
        <f>'[1]Water Treatment'!AB20</f>
        <v>99237.84</v>
      </c>
      <c r="E26" s="40">
        <f>'[1]Water Treatment'!AC20</f>
        <v>101222.5968</v>
      </c>
      <c r="F26" s="40">
        <f>'[1]Water Treatment'!AD20</f>
        <v>103247.048736</v>
      </c>
      <c r="G26" s="40">
        <f>'[1]Water Treatment'!AE20</f>
        <v>105311.98971071999</v>
      </c>
      <c r="H26" s="40">
        <f>'[1]Water Treatment'!AF20</f>
        <v>107418.2295049344</v>
      </c>
      <c r="I26" s="40">
        <f>'[1]Water Treatment'!AG20</f>
        <v>109566.5940950331</v>
      </c>
      <c r="J26" s="40">
        <f>'[1]Water Treatment'!AH20</f>
        <v>111757.92597693374</v>
      </c>
      <c r="K26" s="40">
        <f>'[1]Water Treatment'!AI20</f>
        <v>113993.08449647242</v>
      </c>
      <c r="L26" s="44">
        <f>'[1]Water Treatment'!AJ20</f>
        <v>116272.94618640187</v>
      </c>
    </row>
    <row r="27" spans="1:12" x14ac:dyDescent="0.3">
      <c r="A27" s="4" t="s">
        <v>27</v>
      </c>
      <c r="B27" s="21" t="s">
        <v>28</v>
      </c>
      <c r="C27" s="22"/>
      <c r="D27" s="40">
        <f>'[1]Sanitary Sewer'!AG76</f>
        <v>163285.25839999999</v>
      </c>
      <c r="E27" s="40">
        <f>'[1]Sanitary Sewer'!AH76</f>
        <v>166550.96356800001</v>
      </c>
      <c r="F27" s="40">
        <f>'[1]Sanitary Sewer'!AI76</f>
        <v>169881.98283935999</v>
      </c>
      <c r="G27" s="40">
        <f>'[1]Sanitary Sewer'!AJ76</f>
        <v>173279.6224961472</v>
      </c>
      <c r="H27" s="40">
        <f>'[1]Sanitary Sewer'!AK76</f>
        <v>176745.21494607016</v>
      </c>
      <c r="I27" s="40">
        <f>'[1]Sanitary Sewer'!AL76</f>
        <v>180280.11924499157</v>
      </c>
      <c r="J27" s="40">
        <f>'[1]Sanitary Sewer'!AM76</f>
        <v>183885.72162989134</v>
      </c>
      <c r="K27" s="40">
        <f>'[1]Sanitary Sewer'!AN76</f>
        <v>187563.4360624892</v>
      </c>
      <c r="L27" s="44">
        <f>'[1]Sanitary Sewer'!AO76</f>
        <v>191314.70478373897</v>
      </c>
    </row>
    <row r="28" spans="1:12" x14ac:dyDescent="0.3">
      <c r="A28" s="4" t="s">
        <v>29</v>
      </c>
      <c r="B28" s="21" t="s">
        <v>30</v>
      </c>
      <c r="C28" s="22"/>
      <c r="D28" s="40">
        <f>'[1]Sewage Treatment'!AB16</f>
        <v>24435.800000000003</v>
      </c>
      <c r="E28" s="40">
        <f>'[1]Sewage Treatment'!AC16</f>
        <v>24924.516</v>
      </c>
      <c r="F28" s="40">
        <f>'[1]Sewage Treatment'!AD16</f>
        <v>25423.00632</v>
      </c>
      <c r="G28" s="40">
        <f>'[1]Sewage Treatment'!AE16</f>
        <v>25931.466446400002</v>
      </c>
      <c r="H28" s="40">
        <f>'[1]Sewage Treatment'!AF16</f>
        <v>26450.095775328002</v>
      </c>
      <c r="I28" s="40">
        <f>'[1]Sewage Treatment'!AG16</f>
        <v>26979.097690834562</v>
      </c>
      <c r="J28" s="40">
        <f>'[1]Sewage Treatment'!AH16</f>
        <v>27518.679644651249</v>
      </c>
      <c r="K28" s="40">
        <f>'[1]Sewage Treatment'!AI16</f>
        <v>28069.053237544274</v>
      </c>
      <c r="L28" s="44">
        <f>'[1]Sewage Treatment'!AJ16</f>
        <v>28630.434302295162</v>
      </c>
    </row>
    <row r="29" spans="1:12" x14ac:dyDescent="0.3">
      <c r="A29" s="4" t="s">
        <v>31</v>
      </c>
      <c r="B29" s="21" t="s">
        <v>32</v>
      </c>
      <c r="C29" s="22"/>
      <c r="D29" s="45">
        <f>'[1]Storm Sewer'!AG63</f>
        <v>41792.629999999997</v>
      </c>
      <c r="E29" s="45">
        <f>'[1]Storm Sewer'!AH63</f>
        <v>42628.482599999996</v>
      </c>
      <c r="F29" s="45">
        <f>'[1]Storm Sewer'!AI63</f>
        <v>43481.052251999994</v>
      </c>
      <c r="G29" s="45">
        <f>'[1]Storm Sewer'!AJ63</f>
        <v>44350.673297039997</v>
      </c>
      <c r="H29" s="45">
        <f>'[1]Storm Sewer'!AK63</f>
        <v>45237.686762980797</v>
      </c>
      <c r="I29" s="45">
        <f>'[1]Storm Sewer'!AL63</f>
        <v>46142.440498240416</v>
      </c>
      <c r="J29" s="45">
        <f>'[1]Storm Sewer'!AM63</f>
        <v>47065.289308205211</v>
      </c>
      <c r="K29" s="45">
        <f>'[1]Storm Sewer'!AN63</f>
        <v>48006.595094369324</v>
      </c>
      <c r="L29" s="43">
        <f>'[1]Storm Sewer'!AO63</f>
        <v>48966.726996256708</v>
      </c>
    </row>
    <row r="30" spans="1:12" x14ac:dyDescent="0.3">
      <c r="A30" s="4" t="s">
        <v>11</v>
      </c>
      <c r="B30" s="21" t="s">
        <v>33</v>
      </c>
      <c r="C30" s="22"/>
      <c r="D30" s="45">
        <v>0</v>
      </c>
      <c r="E30" s="45">
        <v>11314.35</v>
      </c>
      <c r="F30" s="45">
        <f>SUM(E30*2%)+E30</f>
        <v>11540.637000000001</v>
      </c>
      <c r="G30" s="45">
        <f t="shared" ref="G30:L31" si="1">SUM(F30*2%)+F30</f>
        <v>11771.44974</v>
      </c>
      <c r="H30" s="45">
        <f t="shared" si="1"/>
        <v>12006.878734800001</v>
      </c>
      <c r="I30" s="45">
        <f t="shared" si="1"/>
        <v>12247.016309496001</v>
      </c>
      <c r="J30" s="45">
        <f t="shared" si="1"/>
        <v>12491.956635685921</v>
      </c>
      <c r="K30" s="45">
        <f t="shared" si="1"/>
        <v>12741.795768399639</v>
      </c>
      <c r="L30" s="43">
        <f t="shared" si="1"/>
        <v>12996.631683767631</v>
      </c>
    </row>
    <row r="31" spans="1:12" x14ac:dyDescent="0.3">
      <c r="A31" s="4" t="s">
        <v>12</v>
      </c>
      <c r="B31" s="21" t="s">
        <v>34</v>
      </c>
      <c r="C31" s="22"/>
      <c r="D31" s="45">
        <v>0</v>
      </c>
      <c r="E31" s="45">
        <v>11000</v>
      </c>
      <c r="F31" s="45">
        <f>SUM(E31*2%)+E31</f>
        <v>11220</v>
      </c>
      <c r="G31" s="45">
        <f t="shared" si="1"/>
        <v>11444.4</v>
      </c>
      <c r="H31" s="45">
        <f t="shared" si="1"/>
        <v>11673.288</v>
      </c>
      <c r="I31" s="45">
        <f t="shared" si="1"/>
        <v>11906.75376</v>
      </c>
      <c r="J31" s="45">
        <f t="shared" si="1"/>
        <v>12144.888835199999</v>
      </c>
      <c r="K31" s="45">
        <f t="shared" si="1"/>
        <v>12387.786611903999</v>
      </c>
      <c r="L31" s="43">
        <f t="shared" si="1"/>
        <v>12635.542344142079</v>
      </c>
    </row>
    <row r="32" spans="1:12" x14ac:dyDescent="0.3">
      <c r="A32" s="4" t="s">
        <v>35</v>
      </c>
      <c r="B32" s="21" t="s">
        <v>36</v>
      </c>
      <c r="C32" s="22"/>
      <c r="D32" s="45">
        <v>0</v>
      </c>
      <c r="E32" s="45">
        <v>158043.12</v>
      </c>
      <c r="F32" s="45">
        <f t="shared" ref="F32:L33" si="2">SUM(E32*2%)+E32</f>
        <v>161203.98240000001</v>
      </c>
      <c r="G32" s="45">
        <f t="shared" si="2"/>
        <v>164428.06204800002</v>
      </c>
      <c r="H32" s="45">
        <f t="shared" si="2"/>
        <v>167716.62328896002</v>
      </c>
      <c r="I32" s="45">
        <f t="shared" si="2"/>
        <v>171070.95575473923</v>
      </c>
      <c r="J32" s="45">
        <f t="shared" si="2"/>
        <v>174492.37486983402</v>
      </c>
      <c r="K32" s="45">
        <f t="shared" si="2"/>
        <v>177982.22236723069</v>
      </c>
      <c r="L32" s="43">
        <f t="shared" si="2"/>
        <v>181541.8668145753</v>
      </c>
    </row>
    <row r="33" spans="1:12" x14ac:dyDescent="0.3">
      <c r="A33" s="4" t="s">
        <v>15</v>
      </c>
      <c r="B33" s="21" t="s">
        <v>37</v>
      </c>
      <c r="C33" s="22"/>
      <c r="D33" s="45">
        <v>0</v>
      </c>
      <c r="E33" s="45">
        <v>124040</v>
      </c>
      <c r="F33" s="45">
        <f t="shared" si="2"/>
        <v>126520.8</v>
      </c>
      <c r="G33" s="45">
        <f t="shared" si="2"/>
        <v>129051.216</v>
      </c>
      <c r="H33" s="45">
        <f t="shared" si="2"/>
        <v>131632.24032000001</v>
      </c>
      <c r="I33" s="45">
        <f t="shared" si="2"/>
        <v>134264.88512640001</v>
      </c>
      <c r="J33" s="45">
        <f t="shared" si="2"/>
        <v>136950.18282892802</v>
      </c>
      <c r="K33" s="45">
        <f t="shared" si="2"/>
        <v>139689.18648550659</v>
      </c>
      <c r="L33" s="43">
        <f t="shared" si="2"/>
        <v>142482.97021521672</v>
      </c>
    </row>
    <row r="34" spans="1:12" x14ac:dyDescent="0.3">
      <c r="A34" s="4" t="s">
        <v>38</v>
      </c>
      <c r="B34" s="4"/>
      <c r="C34" s="11"/>
      <c r="D34" s="7"/>
      <c r="E34" s="7"/>
      <c r="F34" s="7"/>
      <c r="G34" s="7"/>
      <c r="H34" s="7"/>
      <c r="I34" s="7"/>
      <c r="J34" s="7"/>
      <c r="K34" s="7"/>
      <c r="L34" s="6"/>
    </row>
    <row r="35" spans="1:12" ht="15" thickBot="1" x14ac:dyDescent="0.35">
      <c r="A35" s="4"/>
      <c r="B35" s="27" t="s">
        <v>39</v>
      </c>
      <c r="C35" s="28"/>
      <c r="D35" s="12">
        <f t="shared" ref="D35:L35" si="3">SUM(D23:D34)</f>
        <v>654613.18693330011</v>
      </c>
      <c r="E35" s="12">
        <f t="shared" si="3"/>
        <v>972102.92067196581</v>
      </c>
      <c r="F35" s="12">
        <f t="shared" si="3"/>
        <v>991544.97908540536</v>
      </c>
      <c r="G35" s="12">
        <f t="shared" si="3"/>
        <v>1011375.8786671136</v>
      </c>
      <c r="H35" s="12">
        <f t="shared" si="3"/>
        <v>1031603.3962404557</v>
      </c>
      <c r="I35" s="12">
        <f t="shared" si="3"/>
        <v>1052235.4641652647</v>
      </c>
      <c r="J35" s="12">
        <f t="shared" si="3"/>
        <v>1073280.1734485701</v>
      </c>
      <c r="K35" s="12">
        <f t="shared" si="3"/>
        <v>1094745.7769175416</v>
      </c>
      <c r="L35" s="13">
        <f t="shared" si="3"/>
        <v>1116640.6924558925</v>
      </c>
    </row>
    <row r="36" spans="1:12" ht="15" thickBot="1" x14ac:dyDescent="0.35">
      <c r="A36" s="4"/>
      <c r="B36" s="23"/>
      <c r="C36" s="29"/>
      <c r="D36" s="29"/>
      <c r="E36" s="29"/>
      <c r="F36" s="29"/>
      <c r="G36" s="29"/>
      <c r="H36" s="29"/>
      <c r="I36" s="29"/>
      <c r="J36" s="29"/>
      <c r="K36" s="29"/>
      <c r="L36" s="24"/>
    </row>
    <row r="37" spans="1:12" ht="15" thickBot="1" x14ac:dyDescent="0.35">
      <c r="A37" s="14"/>
      <c r="B37" s="14"/>
      <c r="C37" s="15" t="s">
        <v>40</v>
      </c>
      <c r="D37" s="16">
        <f>D35+D18</f>
        <v>1439359.3036933001</v>
      </c>
      <c r="E37" s="16">
        <f>E35+E18</f>
        <v>1195291.9319959658</v>
      </c>
      <c r="F37" s="16">
        <f>F35+F18</f>
        <v>3400639.9712127335</v>
      </c>
      <c r="G37" s="16">
        <f>G35+G18</f>
        <v>1433955.5264455474</v>
      </c>
      <c r="H37" s="16">
        <f>H35+H18</f>
        <v>1565114.9640714424</v>
      </c>
      <c r="I37" s="16">
        <f>I35+I18</f>
        <v>1816050.7170655751</v>
      </c>
      <c r="J37" s="16">
        <f>J35+J18</f>
        <v>1901235.5156201483</v>
      </c>
      <c r="K37" s="16">
        <f>K35+K18</f>
        <v>2124576.4489361132</v>
      </c>
      <c r="L37" s="17">
        <f>L35+L18</f>
        <v>1645568.555926482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Rydall</dc:creator>
  <cp:lastModifiedBy>Debbie Rydall</cp:lastModifiedBy>
  <dcterms:created xsi:type="dcterms:W3CDTF">2021-01-27T15:22:01Z</dcterms:created>
  <dcterms:modified xsi:type="dcterms:W3CDTF">2021-01-27T15:37:25Z</dcterms:modified>
</cp:coreProperties>
</file>